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tabRatio="624" activeTab="0"/>
  </bookViews>
  <sheets>
    <sheet name="TRAIL" sheetId="1" r:id="rId1"/>
  </sheets>
  <definedNames>
    <definedName name="Excel_BuiltIn_Print_Area_2">#REF!</definedName>
    <definedName name="Excel_BuiltIn_Print_Titles_1_1">'TRAIL'!$A$7:$IJ$8</definedName>
    <definedName name="_xlnm.Print_Titles" localSheetId="0">'TRAIL'!$7:$8</definedName>
  </definedNames>
  <calcPr fullCalcOnLoad="1"/>
</workbook>
</file>

<file path=xl/sharedStrings.xml><?xml version="1.0" encoding="utf-8"?>
<sst xmlns="http://schemas.openxmlformats.org/spreadsheetml/2006/main" count="183" uniqueCount="46">
  <si>
    <t>Wheelchair user</t>
  </si>
  <si>
    <t>OPEN PARALIMPICI</t>
  </si>
  <si>
    <t>Punti</t>
  </si>
  <si>
    <t>Tempo Corretto</t>
  </si>
  <si>
    <t>Penalità</t>
  </si>
  <si>
    <t>Tempo</t>
  </si>
  <si>
    <t>time</t>
  </si>
  <si>
    <t>Nome</t>
  </si>
  <si>
    <t>P</t>
  </si>
  <si>
    <t>Partenza</t>
  </si>
  <si>
    <t>Arrivo</t>
  </si>
  <si>
    <t>T1</t>
  </si>
  <si>
    <t>C</t>
  </si>
  <si>
    <t>A</t>
  </si>
  <si>
    <t>w</t>
  </si>
  <si>
    <t>B</t>
  </si>
  <si>
    <t>Count of correct answers</t>
  </si>
  <si>
    <t>Count of all completed answers</t>
  </si>
  <si>
    <t>Percent incorrect answers</t>
  </si>
  <si>
    <t>Sartor Stefano</t>
  </si>
  <si>
    <t>SM Marconi Maniago</t>
  </si>
  <si>
    <t xml:space="preserve">IC Meduno </t>
  </si>
  <si>
    <t>Cimarosti Alessia</t>
  </si>
  <si>
    <t>IC Montereale</t>
  </si>
  <si>
    <t>Dell'Agnolo Paolo</t>
  </si>
  <si>
    <t>Roveredo Eric</t>
  </si>
  <si>
    <t>Borghese Erika</t>
  </si>
  <si>
    <t>Ros Francesco</t>
  </si>
  <si>
    <t>Millin Zaira</t>
  </si>
  <si>
    <t>Marescutti Michele</t>
  </si>
  <si>
    <t>IC Lizier Travesio</t>
  </si>
  <si>
    <t>Pizzuto Diego</t>
  </si>
  <si>
    <t>SMS S.Giorgio</t>
  </si>
  <si>
    <t>Fiorese Luca</t>
  </si>
  <si>
    <t>Bance Parfait</t>
  </si>
  <si>
    <t>Partenio Spilimbergo</t>
  </si>
  <si>
    <t>Dardago - Aviano</t>
  </si>
  <si>
    <t>GSS Fase provinciale Pordenone 2009</t>
  </si>
  <si>
    <t>Scuola</t>
  </si>
  <si>
    <t>Passanisi Mattia</t>
  </si>
  <si>
    <t>Bortolin Elena</t>
  </si>
  <si>
    <t>Sms Lozer Torre</t>
  </si>
  <si>
    <t>a</t>
  </si>
  <si>
    <t>b</t>
  </si>
  <si>
    <t>c</t>
  </si>
  <si>
    <t>Menic Timon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</si>
</sst>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"/>
    <numFmt numFmtId="165" formatCode="dd/mm/yy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1">
    <font>
      <sz val="10"/>
      <name val="Arial"/>
      <family val="2"/>
    </font>
    <font>
      <b/>
      <sz val="18"/>
      <name val="Arial"/>
      <family val="2"/>
    </font>
    <font>
      <b/>
      <sz val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" xfId="0" applyNumberFormat="1" applyFont="1" applyFill="1" applyBorder="1" applyAlignment="1">
      <alignment/>
    </xf>
    <xf numFmtId="0" fontId="8" fillId="0" borderId="3" xfId="0" applyNumberFormat="1" applyFont="1" applyFill="1" applyBorder="1" applyAlignment="1">
      <alignment/>
    </xf>
    <xf numFmtId="0" fontId="8" fillId="0" borderId="4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8" fillId="0" borderId="5" xfId="0" applyNumberFormat="1" applyFont="1" applyFill="1" applyBorder="1" applyAlignment="1">
      <alignment/>
    </xf>
    <xf numFmtId="0" fontId="8" fillId="0" borderId="1" xfId="0" applyNumberFormat="1" applyFont="1" applyFill="1" applyBorder="1" applyAlignment="1">
      <alignment/>
    </xf>
    <xf numFmtId="1" fontId="9" fillId="0" borderId="6" xfId="17" applyNumberFormat="1" applyFont="1" applyFill="1" applyBorder="1" applyAlignment="1" applyProtection="1">
      <alignment/>
      <protection/>
    </xf>
    <xf numFmtId="1" fontId="9" fillId="0" borderId="7" xfId="17" applyNumberFormat="1" applyFont="1" applyFill="1" applyBorder="1" applyAlignment="1" applyProtection="1">
      <alignment/>
      <protection/>
    </xf>
    <xf numFmtId="1" fontId="9" fillId="0" borderId="8" xfId="17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 textRotation="90"/>
    </xf>
    <xf numFmtId="0" fontId="5" fillId="0" borderId="0" xfId="0" applyFont="1" applyFill="1" applyBorder="1" applyAlignment="1">
      <alignment horizontal="left" textRotation="90"/>
    </xf>
    <xf numFmtId="0" fontId="5" fillId="0" borderId="0" xfId="0" applyFont="1" applyBorder="1" applyAlignment="1">
      <alignment textRotation="90"/>
    </xf>
    <xf numFmtId="164" fontId="5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 patternType="solid">
          <fgColor rgb="FFFFFF00"/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tabSelected="1" workbookViewId="0" topLeftCell="A1">
      <pane ySplit="8" topLeftCell="BM9" activePane="bottomLeft" state="frozen"/>
      <selection pane="topLeft" activeCell="A1" sqref="A1"/>
      <selection pane="bottomLeft" activeCell="AA32" sqref="AA32"/>
    </sheetView>
  </sheetViews>
  <sheetFormatPr defaultColWidth="9.140625" defaultRowHeight="12.75"/>
  <cols>
    <col min="1" max="2" width="0" style="0" hidden="1" customWidth="1"/>
    <col min="3" max="3" width="17.00390625" style="0" customWidth="1"/>
    <col min="4" max="4" width="3.7109375" style="0" customWidth="1"/>
    <col min="5" max="5" width="18.28125" style="0" customWidth="1"/>
    <col min="6" max="7" width="2.7109375" style="0" customWidth="1"/>
    <col min="8" max="8" width="6.57421875" style="1" customWidth="1"/>
    <col min="9" max="9" width="6.421875" style="1" customWidth="1"/>
    <col min="10" max="10" width="4.57421875" style="2" customWidth="1"/>
    <col min="11" max="11" width="3.7109375" style="3" customWidth="1"/>
    <col min="12" max="18" width="3.7109375" style="0" customWidth="1"/>
    <col min="19" max="19" width="4.57421875" style="2" customWidth="1"/>
    <col min="20" max="20" width="6.00390625" style="0" customWidth="1"/>
    <col min="21" max="21" width="4.8515625" style="0" customWidth="1"/>
    <col min="22" max="22" width="3.8515625" style="0" customWidth="1"/>
    <col min="23" max="23" width="9.421875" style="0" customWidth="1"/>
    <col min="24" max="24" width="3.00390625" style="0" customWidth="1"/>
  </cols>
  <sheetData>
    <row r="1" spans="3:11" ht="45">
      <c r="C1" s="4" t="s">
        <v>37</v>
      </c>
      <c r="D1" s="5"/>
      <c r="K1" s="6"/>
    </row>
    <row r="2" spans="3:19" ht="21.75" customHeight="1">
      <c r="C2" s="8"/>
      <c r="D2" s="9"/>
      <c r="E2" s="10">
        <v>39911</v>
      </c>
      <c r="F2" s="8"/>
      <c r="G2" s="8"/>
      <c r="H2" s="11"/>
      <c r="I2" s="8" t="s">
        <v>36</v>
      </c>
      <c r="J2" s="8"/>
      <c r="K2" s="12"/>
      <c r="M2" s="8"/>
      <c r="N2" s="9"/>
      <c r="S2" s="8"/>
    </row>
    <row r="3" spans="4:14" ht="16.5" customHeight="1">
      <c r="D3" s="9"/>
      <c r="K3" s="6"/>
      <c r="M3" s="8"/>
      <c r="N3" s="9"/>
    </row>
    <row r="4" spans="2:24" ht="27" customHeight="1">
      <c r="B4" s="52" t="s">
        <v>0</v>
      </c>
      <c r="C4" s="13" t="s">
        <v>1</v>
      </c>
      <c r="D4" s="14"/>
      <c r="F4" s="6"/>
      <c r="G4" s="6"/>
      <c r="H4" s="15"/>
      <c r="I4" s="16"/>
      <c r="J4" s="17"/>
      <c r="K4" s="18"/>
      <c r="L4" s="18"/>
      <c r="M4" s="19"/>
      <c r="N4" s="19"/>
      <c r="O4" s="19"/>
      <c r="P4" s="19"/>
      <c r="Q4" s="19"/>
      <c r="R4" s="19"/>
      <c r="S4" s="17"/>
      <c r="T4" s="17"/>
      <c r="V4" s="52" t="s">
        <v>2</v>
      </c>
      <c r="W4" s="53" t="s">
        <v>3</v>
      </c>
      <c r="X4" s="54" t="s">
        <v>4</v>
      </c>
    </row>
    <row r="5" spans="2:24" ht="15.75">
      <c r="B5" s="52"/>
      <c r="C5" s="20"/>
      <c r="D5" s="20"/>
      <c r="E5" s="21"/>
      <c r="F5" s="21"/>
      <c r="G5" s="21"/>
      <c r="H5" s="22"/>
      <c r="I5" s="22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V5" s="52"/>
      <c r="W5" s="53"/>
      <c r="X5" s="54"/>
    </row>
    <row r="6" spans="2:24" ht="15" customHeight="1">
      <c r="B6" s="52"/>
      <c r="C6" s="24"/>
      <c r="D6" s="24"/>
      <c r="E6" s="7"/>
      <c r="F6" s="7"/>
      <c r="G6" s="7"/>
      <c r="H6" s="25"/>
      <c r="I6" s="25"/>
      <c r="K6" s="26"/>
      <c r="L6" s="27"/>
      <c r="T6" s="6"/>
      <c r="V6" s="52"/>
      <c r="W6" s="53"/>
      <c r="X6" s="54"/>
    </row>
    <row r="7" spans="2:24" ht="12.75">
      <c r="B7" s="52"/>
      <c r="G7" s="2"/>
      <c r="H7" s="55" t="s">
        <v>5</v>
      </c>
      <c r="I7" s="55"/>
      <c r="J7" s="7"/>
      <c r="K7" s="2" t="s">
        <v>15</v>
      </c>
      <c r="L7" s="2" t="s">
        <v>15</v>
      </c>
      <c r="M7" s="2" t="s">
        <v>13</v>
      </c>
      <c r="N7" s="2" t="s">
        <v>12</v>
      </c>
      <c r="O7" s="2" t="s">
        <v>15</v>
      </c>
      <c r="P7" s="2" t="s">
        <v>15</v>
      </c>
      <c r="Q7" s="2" t="s">
        <v>13</v>
      </c>
      <c r="R7" s="2" t="s">
        <v>12</v>
      </c>
      <c r="S7" s="2" t="s">
        <v>12</v>
      </c>
      <c r="T7" s="28" t="s">
        <v>6</v>
      </c>
      <c r="V7" s="52"/>
      <c r="W7" s="53"/>
      <c r="X7" s="54"/>
    </row>
    <row r="8" spans="1:24" ht="12.75">
      <c r="A8" s="29"/>
      <c r="B8" s="52"/>
      <c r="C8" s="29" t="s">
        <v>7</v>
      </c>
      <c r="D8" s="29"/>
      <c r="E8" s="29" t="s">
        <v>38</v>
      </c>
      <c r="F8" s="29" t="s">
        <v>8</v>
      </c>
      <c r="G8" s="29"/>
      <c r="H8" s="30" t="s">
        <v>9</v>
      </c>
      <c r="I8" s="30" t="s">
        <v>10</v>
      </c>
      <c r="J8" s="31"/>
      <c r="K8" s="31">
        <v>1</v>
      </c>
      <c r="L8" s="28">
        <v>2</v>
      </c>
      <c r="M8" s="28">
        <v>3</v>
      </c>
      <c r="N8" s="28">
        <v>4</v>
      </c>
      <c r="O8" s="28">
        <v>5</v>
      </c>
      <c r="P8" s="28">
        <v>6</v>
      </c>
      <c r="Q8" s="28">
        <v>7</v>
      </c>
      <c r="R8" s="28">
        <v>8</v>
      </c>
      <c r="S8" s="28" t="s">
        <v>11</v>
      </c>
      <c r="T8" s="28">
        <v>1</v>
      </c>
      <c r="V8" s="52"/>
      <c r="W8" s="53"/>
      <c r="X8" s="54"/>
    </row>
    <row r="9" spans="10:11" ht="12.75">
      <c r="J9" s="7"/>
      <c r="K9" s="6"/>
    </row>
    <row r="10" spans="1:23" ht="12.75">
      <c r="A10">
        <v>28</v>
      </c>
      <c r="C10" s="51" t="s">
        <v>45</v>
      </c>
      <c r="D10" s="33">
        <f>1+D9</f>
        <v>1</v>
      </c>
      <c r="E10" t="s">
        <v>21</v>
      </c>
      <c r="H10" s="36"/>
      <c r="I10"/>
      <c r="J10"/>
      <c r="K10" t="s">
        <v>43</v>
      </c>
      <c r="L10" t="s">
        <v>43</v>
      </c>
      <c r="M10" t="s">
        <v>42</v>
      </c>
      <c r="N10" t="s">
        <v>44</v>
      </c>
      <c r="O10" t="s">
        <v>43</v>
      </c>
      <c r="P10" t="s">
        <v>43</v>
      </c>
      <c r="Q10" t="s">
        <v>42</v>
      </c>
      <c r="R10" t="s">
        <v>44</v>
      </c>
      <c r="S10" t="s">
        <v>44</v>
      </c>
      <c r="T10">
        <v>5.25</v>
      </c>
      <c r="V10" s="35">
        <f>IF($K$7=K10,1,0)+IF($L$7=L10,1,0)+IF($M$7=M10,1,0)+IF($N$7=N10,1,0)+IF($O$7=O10,1,0)+IF($P$7=P10,1,0)+IF($Q$7=Q10,1,0)+IF($R$7=R10,1,0)+IF($S$7=S10,1,0)+X10</f>
        <v>9</v>
      </c>
      <c r="W10" s="35">
        <f>T10+(IF($S$7=$S10,0,60))</f>
        <v>5.25</v>
      </c>
    </row>
    <row r="11" spans="3:23" ht="12.75">
      <c r="C11" s="51" t="s">
        <v>19</v>
      </c>
      <c r="D11" s="33">
        <f>1+D10</f>
        <v>2</v>
      </c>
      <c r="E11" t="s">
        <v>20</v>
      </c>
      <c r="I11"/>
      <c r="J11"/>
      <c r="K11" t="s">
        <v>43</v>
      </c>
      <c r="L11" t="s">
        <v>43</v>
      </c>
      <c r="M11" t="s">
        <v>42</v>
      </c>
      <c r="N11" t="s">
        <v>44</v>
      </c>
      <c r="O11" t="s">
        <v>43</v>
      </c>
      <c r="P11" t="s">
        <v>43</v>
      </c>
      <c r="Q11" t="s">
        <v>42</v>
      </c>
      <c r="R11" t="s">
        <v>44</v>
      </c>
      <c r="S11" s="2" t="s">
        <v>44</v>
      </c>
      <c r="T11">
        <v>8.44</v>
      </c>
      <c r="V11" s="35">
        <f>IF($K$7=K11,1,0)+IF($L$7=L11,1,0)+IF($M$7=M11,1,0)+IF($N$7=N11,1,0)+IF($O$7=O11,1,0)+IF($P$7=P11,1,0)+IF($Q$7=Q11,1,0)+IF($R$7=R11,1,0)+IF($S$7=S11,1,0)+X11</f>
        <v>9</v>
      </c>
      <c r="W11" s="35">
        <f>T11+(IF($S$7=$S11,0,60))</f>
        <v>8.44</v>
      </c>
    </row>
    <row r="12" spans="1:23" ht="12" customHeight="1">
      <c r="A12">
        <v>36</v>
      </c>
      <c r="C12" s="51" t="s">
        <v>29</v>
      </c>
      <c r="D12" s="33">
        <f>1+D11</f>
        <v>3</v>
      </c>
      <c r="E12" t="s">
        <v>30</v>
      </c>
      <c r="I12"/>
      <c r="J12"/>
      <c r="K12" t="s">
        <v>43</v>
      </c>
      <c r="L12" t="s">
        <v>43</v>
      </c>
      <c r="M12" t="s">
        <v>42</v>
      </c>
      <c r="N12" t="s">
        <v>43</v>
      </c>
      <c r="O12" t="s">
        <v>43</v>
      </c>
      <c r="P12" t="s">
        <v>43</v>
      </c>
      <c r="Q12" t="s">
        <v>42</v>
      </c>
      <c r="R12" t="s">
        <v>44</v>
      </c>
      <c r="S12" t="s">
        <v>44</v>
      </c>
      <c r="T12">
        <v>30.38</v>
      </c>
      <c r="V12" s="35">
        <f>IF($K$7=K12,1,0)+IF($L$7=L12,1,0)+IF($M$7=M12,1,0)+IF($N$7=N12,1,0)+IF($O$7=O12,1,0)+IF($P$7=P12,1,0)+IF($Q$7=Q12,1,0)+IF($R$7=R12,1,0)+IF($S$7=S12,1,0)+X12</f>
        <v>8</v>
      </c>
      <c r="W12" s="35">
        <f>T12+(IF($S$7=$S12,0,60))</f>
        <v>30.38</v>
      </c>
    </row>
    <row r="13" spans="1:23" ht="12.75" customHeight="1">
      <c r="A13" s="35">
        <f>A12+1</f>
        <v>37</v>
      </c>
      <c r="C13" s="51" t="s">
        <v>28</v>
      </c>
      <c r="D13" s="33">
        <f>1+D12</f>
        <v>4</v>
      </c>
      <c r="E13" t="s">
        <v>30</v>
      </c>
      <c r="I13"/>
      <c r="J13" s="38"/>
      <c r="K13" t="s">
        <v>43</v>
      </c>
      <c r="L13" t="s">
        <v>43</v>
      </c>
      <c r="M13" t="s">
        <v>42</v>
      </c>
      <c r="N13" t="s">
        <v>44</v>
      </c>
      <c r="O13" t="s">
        <v>43</v>
      </c>
      <c r="P13" t="s">
        <v>43</v>
      </c>
      <c r="Q13" t="s">
        <v>42</v>
      </c>
      <c r="R13" t="s">
        <v>44</v>
      </c>
      <c r="S13" t="s">
        <v>42</v>
      </c>
      <c r="T13">
        <v>10.95</v>
      </c>
      <c r="V13" s="35">
        <f>IF($K$7=K13,1,0)+IF($L$7=L13,1,0)+IF($M$7=M13,1,0)+IF($N$7=N13,1,0)+IF($O$7=O13,1,0)+IF($P$7=P13,1,0)+IF($Q$7=Q13,1,0)+IF($R$7=R13,1,0)+IF($S$7=S13,1,0)+X13</f>
        <v>8</v>
      </c>
      <c r="W13" s="35">
        <f>T13+(IF($S$7=$S13,0,60))</f>
        <v>70.95</v>
      </c>
    </row>
    <row r="14" spans="1:23" ht="12.75">
      <c r="A14">
        <v>5</v>
      </c>
      <c r="B14" t="s">
        <v>14</v>
      </c>
      <c r="C14" s="51" t="s">
        <v>34</v>
      </c>
      <c r="D14" s="33">
        <f>1+D13</f>
        <v>5</v>
      </c>
      <c r="E14" t="s">
        <v>35</v>
      </c>
      <c r="I14"/>
      <c r="J14"/>
      <c r="K14" t="s">
        <v>43</v>
      </c>
      <c r="L14" t="s">
        <v>43</v>
      </c>
      <c r="M14" t="s">
        <v>42</v>
      </c>
      <c r="N14" t="s">
        <v>42</v>
      </c>
      <c r="O14" t="s">
        <v>43</v>
      </c>
      <c r="P14" t="s">
        <v>43</v>
      </c>
      <c r="Q14" t="s">
        <v>43</v>
      </c>
      <c r="R14" t="s">
        <v>44</v>
      </c>
      <c r="S14" s="2" t="s">
        <v>44</v>
      </c>
      <c r="T14">
        <v>12.34</v>
      </c>
      <c r="V14" s="35">
        <f>IF($K$7=K14,1,0)+IF($L$7=L14,1,0)+IF($M$7=M14,1,0)+IF($N$7=N14,1,0)+IF($O$7=O14,1,0)+IF($P$7=P14,1,0)+IF($Q$7=Q14,1,0)+IF($R$7=R14,1,0)+IF($S$7=S14,1,0)+X14</f>
        <v>7</v>
      </c>
      <c r="W14" s="35">
        <f>T14+(IF($S$7=$S14,0,60))</f>
        <v>12.34</v>
      </c>
    </row>
    <row r="15" spans="1:23" ht="14.25" customHeight="1">
      <c r="A15" s="35">
        <f>A14+1</f>
        <v>6</v>
      </c>
      <c r="C15" s="51" t="s">
        <v>39</v>
      </c>
      <c r="D15" s="33">
        <f>1+D14</f>
        <v>6</v>
      </c>
      <c r="E15" t="s">
        <v>41</v>
      </c>
      <c r="H15" s="36"/>
      <c r="I15"/>
      <c r="J15"/>
      <c r="K15" t="s">
        <v>43</v>
      </c>
      <c r="L15" t="s">
        <v>43</v>
      </c>
      <c r="M15" t="s">
        <v>42</v>
      </c>
      <c r="N15" t="s">
        <v>43</v>
      </c>
      <c r="O15" t="s">
        <v>43</v>
      </c>
      <c r="P15" t="s">
        <v>43</v>
      </c>
      <c r="Q15" t="s">
        <v>43</v>
      </c>
      <c r="R15" t="s">
        <v>44</v>
      </c>
      <c r="S15" t="s">
        <v>44</v>
      </c>
      <c r="T15">
        <v>14</v>
      </c>
      <c r="V15" s="35">
        <f>IF($K$7=K15,1,0)+IF($L$7=L15,1,0)+IF($M$7=M15,1,0)+IF($N$7=N15,1,0)+IF($O$7=O15,1,0)+IF($P$7=P15,1,0)+IF($Q$7=Q15,1,0)+IF($R$7=R15,1,0)+IF($S$7=S15,1,0)+X15</f>
        <v>7</v>
      </c>
      <c r="W15" s="35">
        <f>T15+(IF($S$7=$S15,0,60))</f>
        <v>14</v>
      </c>
    </row>
    <row r="16" spans="1:23" ht="12.75">
      <c r="A16">
        <v>3</v>
      </c>
      <c r="B16" t="s">
        <v>14</v>
      </c>
      <c r="C16" s="51" t="s">
        <v>24</v>
      </c>
      <c r="D16" s="33">
        <f>1+D15</f>
        <v>7</v>
      </c>
      <c r="E16" t="s">
        <v>23</v>
      </c>
      <c r="I16"/>
      <c r="J16"/>
      <c r="K16" t="s">
        <v>42</v>
      </c>
      <c r="L16" t="s">
        <v>43</v>
      </c>
      <c r="M16" t="s">
        <v>42</v>
      </c>
      <c r="N16" t="s">
        <v>42</v>
      </c>
      <c r="O16" t="s">
        <v>43</v>
      </c>
      <c r="P16" t="s">
        <v>44</v>
      </c>
      <c r="Q16" t="s">
        <v>42</v>
      </c>
      <c r="R16" t="s">
        <v>44</v>
      </c>
      <c r="S16" s="2" t="s">
        <v>42</v>
      </c>
      <c r="T16">
        <v>1.92</v>
      </c>
      <c r="V16" s="35">
        <f>IF($K$7=K16,1,0)+IF($L$7=L16,1,0)+IF($M$7=M16,1,0)+IF($N$7=N16,1,0)+IF($O$7=O16,1,0)+IF($P$7=P16,1,0)+IF($Q$7=Q16,1,0)+IF($R$7=R16,1,0)+IF($S$7=S16,1,0)+X16</f>
        <v>5</v>
      </c>
      <c r="W16" s="35">
        <f>T16+(IF($S$7=$S16,0,60))</f>
        <v>61.92</v>
      </c>
    </row>
    <row r="17" spans="1:23" ht="12.75">
      <c r="A17">
        <v>24</v>
      </c>
      <c r="C17" s="51" t="s">
        <v>25</v>
      </c>
      <c r="D17" s="33">
        <f>1+D16</f>
        <v>8</v>
      </c>
      <c r="E17" t="s">
        <v>23</v>
      </c>
      <c r="I17"/>
      <c r="J17"/>
      <c r="K17" t="s">
        <v>42</v>
      </c>
      <c r="L17" t="s">
        <v>43</v>
      </c>
      <c r="M17" t="s">
        <v>42</v>
      </c>
      <c r="N17" t="s">
        <v>43</v>
      </c>
      <c r="O17" t="s">
        <v>43</v>
      </c>
      <c r="P17" t="s">
        <v>44</v>
      </c>
      <c r="Q17" t="s">
        <v>42</v>
      </c>
      <c r="R17" t="s">
        <v>44</v>
      </c>
      <c r="S17" s="2" t="s">
        <v>42</v>
      </c>
      <c r="T17">
        <v>2.43</v>
      </c>
      <c r="V17" s="35">
        <f>IF($K$7=K17,1,0)+IF($L$7=L17,1,0)+IF($M$7=M17,1,0)+IF($N$7=N17,1,0)+IF($O$7=O17,1,0)+IF($P$7=P17,1,0)+IF($Q$7=Q17,1,0)+IF($R$7=R17,1,0)+IF($S$7=S17,1,0)+X17</f>
        <v>5</v>
      </c>
      <c r="W17" s="35">
        <f>T17+(IF($S$7=$S17,0,60))</f>
        <v>62.43</v>
      </c>
    </row>
    <row r="18" spans="1:24" ht="12.75">
      <c r="A18" s="35">
        <f>A17+1</f>
        <v>25</v>
      </c>
      <c r="C18" s="51" t="s">
        <v>31</v>
      </c>
      <c r="D18" s="33">
        <f>1+D17</f>
        <v>9</v>
      </c>
      <c r="E18" t="s">
        <v>32</v>
      </c>
      <c r="H18" s="36"/>
      <c r="I18"/>
      <c r="J18"/>
      <c r="K18" s="34" t="s">
        <v>42</v>
      </c>
      <c r="L18" s="34" t="s">
        <v>43</v>
      </c>
      <c r="M18" s="34" t="s">
        <v>44</v>
      </c>
      <c r="N18" s="34" t="s">
        <v>43</v>
      </c>
      <c r="O18" s="34" t="s">
        <v>43</v>
      </c>
      <c r="P18" s="34" t="s">
        <v>43</v>
      </c>
      <c r="Q18" s="34" t="s">
        <v>43</v>
      </c>
      <c r="R18" s="34" t="s">
        <v>43</v>
      </c>
      <c r="S18" s="34" t="s">
        <v>44</v>
      </c>
      <c r="T18">
        <v>6.55</v>
      </c>
      <c r="V18" s="35">
        <f>IF($K$7=K18,1,0)+IF($L$7=L18,1,0)+IF($M$7=M18,1,0)+IF($N$7=N18,1,0)+IF($O$7=O18,1,0)+IF($P$7=P18,1,0)+IF($Q$7=Q18,1,0)+IF($R$7=R18,1,0)+IF($S$7=S18,1,0)+X18</f>
        <v>4</v>
      </c>
      <c r="W18" s="35">
        <f>T18+(IF($S$7=$S18,0,60))</f>
        <v>6.55</v>
      </c>
      <c r="X18" s="2"/>
    </row>
    <row r="19" spans="1:23" ht="12.75">
      <c r="A19">
        <v>24</v>
      </c>
      <c r="C19" s="51" t="s">
        <v>40</v>
      </c>
      <c r="D19" s="33">
        <f>1+D18</f>
        <v>10</v>
      </c>
      <c r="E19" t="s">
        <v>41</v>
      </c>
      <c r="H19" s="36"/>
      <c r="I19"/>
      <c r="J19"/>
      <c r="K19" t="s">
        <v>42</v>
      </c>
      <c r="L19" t="s">
        <v>43</v>
      </c>
      <c r="M19" t="s">
        <v>43</v>
      </c>
      <c r="N19" t="s">
        <v>43</v>
      </c>
      <c r="O19" t="s">
        <v>43</v>
      </c>
      <c r="P19" t="s">
        <v>43</v>
      </c>
      <c r="Q19" t="s">
        <v>44</v>
      </c>
      <c r="R19" t="s">
        <v>43</v>
      </c>
      <c r="S19" t="s">
        <v>44</v>
      </c>
      <c r="T19">
        <v>37.82</v>
      </c>
      <c r="V19" s="35">
        <f>IF($K$7=K19,1,0)+IF($L$7=L19,1,0)+IF($M$7=M19,1,0)+IF($N$7=N19,1,0)+IF($O$7=O19,1,0)+IF($P$7=P19,1,0)+IF($Q$7=Q19,1,0)+IF($R$7=R19,1,0)+IF($S$7=S19,1,0)+X19</f>
        <v>4</v>
      </c>
      <c r="W19" s="35">
        <f>T19+(IF($S$7=$S19,0,60))</f>
        <v>37.82</v>
      </c>
    </row>
    <row r="20" spans="1:24" ht="12.75">
      <c r="A20" s="35">
        <f>A19+1</f>
        <v>25</v>
      </c>
      <c r="C20" s="51" t="s">
        <v>22</v>
      </c>
      <c r="D20" s="33">
        <f>1+D19</f>
        <v>11</v>
      </c>
      <c r="E20" t="s">
        <v>23</v>
      </c>
      <c r="I20"/>
      <c r="J20"/>
      <c r="K20" t="s">
        <v>42</v>
      </c>
      <c r="L20" t="s">
        <v>43</v>
      </c>
      <c r="M20" t="s">
        <v>42</v>
      </c>
      <c r="N20" t="s">
        <v>42</v>
      </c>
      <c r="O20" t="s">
        <v>43</v>
      </c>
      <c r="P20" t="s">
        <v>43</v>
      </c>
      <c r="Q20" t="s">
        <v>43</v>
      </c>
      <c r="R20" t="s">
        <v>43</v>
      </c>
      <c r="S20" s="2" t="s">
        <v>43</v>
      </c>
      <c r="T20">
        <v>18</v>
      </c>
      <c r="V20" s="35">
        <f>IF($K$7=K20,1,0)+IF($L$7=L20,1,0)+IF($M$7=M20,1,0)+IF($N$7=N20,1,0)+IF($O$7=O20,1,0)+IF($P$7=P20,1,0)+IF($Q$7=Q20,1,0)+IF($R$7=R20,1,0)+IF($S$7=S20,1,0)+X20</f>
        <v>4</v>
      </c>
      <c r="W20" s="35">
        <f>T20+(IF($S$7=$S20,0,60))</f>
        <v>78</v>
      </c>
      <c r="X20" s="2"/>
    </row>
    <row r="21" spans="1:23" ht="12.75">
      <c r="A21">
        <v>38</v>
      </c>
      <c r="C21" s="51" t="s">
        <v>26</v>
      </c>
      <c r="D21" s="33">
        <f>1+D20</f>
        <v>12</v>
      </c>
      <c r="E21" t="s">
        <v>23</v>
      </c>
      <c r="I21"/>
      <c r="J21"/>
      <c r="K21" t="s">
        <v>42</v>
      </c>
      <c r="L21" t="s">
        <v>43</v>
      </c>
      <c r="M21" t="s">
        <v>44</v>
      </c>
      <c r="N21" t="s">
        <v>44</v>
      </c>
      <c r="O21" t="s">
        <v>42</v>
      </c>
      <c r="P21" t="s">
        <v>43</v>
      </c>
      <c r="Q21" t="s">
        <v>43</v>
      </c>
      <c r="R21" t="s">
        <v>43</v>
      </c>
      <c r="S21" s="2" t="s">
        <v>42</v>
      </c>
      <c r="T21">
        <v>9.47</v>
      </c>
      <c r="V21" s="35">
        <f>IF($K$7=K21,1,0)+IF($L$7=L21,1,0)+IF($M$7=M21,1,0)+IF($N$7=N21,1,0)+IF($O$7=O21,1,0)+IF($P$7=P21,1,0)+IF($Q$7=Q21,1,0)+IF($R$7=R21,1,0)+IF($S$7=S21,1,0)+X21</f>
        <v>3</v>
      </c>
      <c r="W21" s="35">
        <f>T21+(IF($S$7=$S21,0,60))</f>
        <v>69.47</v>
      </c>
    </row>
    <row r="22" spans="3:23" ht="12.75">
      <c r="C22" s="51" t="s">
        <v>33</v>
      </c>
      <c r="D22" s="33">
        <f>1+D21</f>
        <v>13</v>
      </c>
      <c r="E22" t="s">
        <v>35</v>
      </c>
      <c r="I22"/>
      <c r="J22" s="38"/>
      <c r="K22" t="s">
        <v>42</v>
      </c>
      <c r="L22" t="s">
        <v>42</v>
      </c>
      <c r="M22" t="s">
        <v>42</v>
      </c>
      <c r="N22" t="s">
        <v>43</v>
      </c>
      <c r="O22" t="s">
        <v>43</v>
      </c>
      <c r="P22" t="s">
        <v>42</v>
      </c>
      <c r="Q22" t="s">
        <v>43</v>
      </c>
      <c r="R22" t="s">
        <v>44</v>
      </c>
      <c r="S22" s="2" t="s">
        <v>42</v>
      </c>
      <c r="T22">
        <v>47.38</v>
      </c>
      <c r="V22" s="35">
        <f>IF($K$7=K22,1,0)+IF($L$7=L22,1,0)+IF($M$7=M22,1,0)+IF($N$7=N22,1,0)+IF($O$7=O22,1,0)+IF($P$7=P22,1,0)+IF($Q$7=Q22,1,0)+IF($R$7=R22,1,0)+IF($S$7=S22,1,0)+X22</f>
        <v>3</v>
      </c>
      <c r="W22" s="35">
        <f>T22+(IF($S$7=$S22,0,60))</f>
        <v>107.38</v>
      </c>
    </row>
    <row r="23" spans="3:23" ht="12.75">
      <c r="C23" s="51" t="s">
        <v>27</v>
      </c>
      <c r="D23" s="33">
        <f>1+D22</f>
        <v>14</v>
      </c>
      <c r="E23" t="s">
        <v>30</v>
      </c>
      <c r="I23"/>
      <c r="J23" s="37"/>
      <c r="K23" t="s">
        <v>42</v>
      </c>
      <c r="L23" t="s">
        <v>42</v>
      </c>
      <c r="M23" t="s">
        <v>44</v>
      </c>
      <c r="N23" t="s">
        <v>42</v>
      </c>
      <c r="O23" t="s">
        <v>43</v>
      </c>
      <c r="P23" t="s">
        <v>43</v>
      </c>
      <c r="Q23" t="s">
        <v>43</v>
      </c>
      <c r="R23" t="s">
        <v>43</v>
      </c>
      <c r="S23" s="2" t="s">
        <v>42</v>
      </c>
      <c r="T23">
        <v>8.19</v>
      </c>
      <c r="V23" s="35">
        <f>IF($K$7=K23,1,0)+IF($L$7=L23,1,0)+IF($M$7=M23,1,0)+IF($N$7=N23,1,0)+IF($O$7=O23,1,0)+IF($P$7=P23,1,0)+IF($Q$7=Q23,1,0)+IF($R$7=R23,1,0)+IF($S$7=S23,1,0)+X23</f>
        <v>2</v>
      </c>
      <c r="W23" s="35">
        <f>T23+(IF($S$7=$S23,0,60))</f>
        <v>68.19</v>
      </c>
    </row>
    <row r="24" spans="3:23" ht="12.75">
      <c r="C24" s="51"/>
      <c r="D24" s="33"/>
      <c r="H24" s="36"/>
      <c r="I24"/>
      <c r="J24"/>
      <c r="K24" s="34"/>
      <c r="L24" s="34"/>
      <c r="M24" s="34"/>
      <c r="N24" s="34"/>
      <c r="O24" s="34"/>
      <c r="P24" s="34"/>
      <c r="Q24" s="34"/>
      <c r="R24" s="34"/>
      <c r="S24" s="34"/>
      <c r="V24" s="35"/>
      <c r="W24" s="35"/>
    </row>
    <row r="25" spans="10:11" ht="12.75">
      <c r="J25" s="7"/>
      <c r="K25" s="6"/>
    </row>
    <row r="26" spans="3:21" ht="12.75">
      <c r="C26" s="32"/>
      <c r="E26" s="39" t="s">
        <v>16</v>
      </c>
      <c r="J26" s="40"/>
      <c r="K26" s="41">
        <f aca="true" t="shared" si="0" ref="K26:S26">COUNTIF(K9:K25,K7)</f>
        <v>6</v>
      </c>
      <c r="L26" s="42">
        <f t="shared" si="0"/>
        <v>12</v>
      </c>
      <c r="M26" s="42">
        <f t="shared" si="0"/>
        <v>10</v>
      </c>
      <c r="N26" s="42">
        <f t="shared" si="0"/>
        <v>4</v>
      </c>
      <c r="O26" s="42">
        <f t="shared" si="0"/>
        <v>13</v>
      </c>
      <c r="P26" s="42">
        <f t="shared" si="0"/>
        <v>11</v>
      </c>
      <c r="Q26" s="42">
        <f t="shared" si="0"/>
        <v>6</v>
      </c>
      <c r="R26" s="42">
        <f t="shared" si="0"/>
        <v>9</v>
      </c>
      <c r="S26" s="40">
        <f t="shared" si="0"/>
        <v>7</v>
      </c>
      <c r="U26" s="40">
        <f>SUM(J26:S26)</f>
        <v>78</v>
      </c>
    </row>
    <row r="27" spans="3:21" ht="12.75">
      <c r="C27" s="32"/>
      <c r="E27" s="39" t="s">
        <v>17</v>
      </c>
      <c r="J27" s="44"/>
      <c r="K27" s="43">
        <f aca="true" t="shared" si="1" ref="K27:S27">COUNTA(K9:K25)</f>
        <v>14</v>
      </c>
      <c r="L27" s="45">
        <f t="shared" si="1"/>
        <v>14</v>
      </c>
      <c r="M27" s="45">
        <f t="shared" si="1"/>
        <v>14</v>
      </c>
      <c r="N27" s="45">
        <f t="shared" si="1"/>
        <v>14</v>
      </c>
      <c r="O27" s="45">
        <f t="shared" si="1"/>
        <v>14</v>
      </c>
      <c r="P27" s="45">
        <f t="shared" si="1"/>
        <v>14</v>
      </c>
      <c r="Q27" s="45">
        <f t="shared" si="1"/>
        <v>14</v>
      </c>
      <c r="R27" s="45">
        <f t="shared" si="1"/>
        <v>14</v>
      </c>
      <c r="S27" s="44">
        <f t="shared" si="1"/>
        <v>14</v>
      </c>
      <c r="U27" s="44">
        <f>SUM(J27:S27)</f>
        <v>126</v>
      </c>
    </row>
    <row r="28" spans="3:21" ht="12.75">
      <c r="C28" s="32"/>
      <c r="E28" s="27" t="s">
        <v>18</v>
      </c>
      <c r="J28" s="46"/>
      <c r="K28" s="47">
        <f aca="true" t="shared" si="2" ref="K28:S28">100*(K27-K26)/K27</f>
        <v>57.142857142857146</v>
      </c>
      <c r="L28" s="48">
        <f t="shared" si="2"/>
        <v>14.285714285714286</v>
      </c>
      <c r="M28" s="48">
        <f t="shared" si="2"/>
        <v>28.571428571428573</v>
      </c>
      <c r="N28" s="48">
        <f t="shared" si="2"/>
        <v>71.42857142857143</v>
      </c>
      <c r="O28" s="48">
        <f t="shared" si="2"/>
        <v>7.142857142857143</v>
      </c>
      <c r="P28" s="48">
        <f t="shared" si="2"/>
        <v>21.428571428571427</v>
      </c>
      <c r="Q28" s="48">
        <f t="shared" si="2"/>
        <v>57.142857142857146</v>
      </c>
      <c r="R28" s="48">
        <f t="shared" si="2"/>
        <v>35.714285714285715</v>
      </c>
      <c r="S28" s="46">
        <f t="shared" si="2"/>
        <v>50</v>
      </c>
      <c r="U28" s="46">
        <f>100*(U27-U26)/U27</f>
        <v>38.095238095238095</v>
      </c>
    </row>
    <row r="29" spans="3:19" ht="12.75">
      <c r="C29" s="32"/>
      <c r="J29" s="49"/>
      <c r="K29" s="49"/>
      <c r="S29" s="49"/>
    </row>
    <row r="30" spans="3:19" ht="12.75">
      <c r="C30" s="50"/>
      <c r="J30" s="49"/>
      <c r="K30" s="49"/>
      <c r="S30" s="49"/>
    </row>
    <row r="31" spans="3:19" ht="12.75">
      <c r="C31" s="50"/>
      <c r="J31" s="49"/>
      <c r="K31" s="49"/>
      <c r="S31" s="49"/>
    </row>
    <row r="32" spans="10:11" ht="12.75">
      <c r="J32" s="7"/>
      <c r="K32" s="6"/>
    </row>
    <row r="33" spans="10:11" ht="12.75">
      <c r="J33" s="7"/>
      <c r="K33" s="6"/>
    </row>
    <row r="34" spans="10:11" ht="12.75">
      <c r="J34" s="7"/>
      <c r="K34" s="6"/>
    </row>
    <row r="35" spans="10:11" ht="12.75">
      <c r="J35" s="7"/>
      <c r="K35" s="6"/>
    </row>
    <row r="36" spans="10:11" ht="12.75">
      <c r="J36" s="7"/>
      <c r="K36" s="6"/>
    </row>
    <row r="37" spans="10:11" ht="12.75">
      <c r="J37" s="7"/>
      <c r="K37" s="6"/>
    </row>
    <row r="38" spans="10:11" ht="12.75">
      <c r="J38" s="7"/>
      <c r="K38" s="6"/>
    </row>
    <row r="39" spans="10:11" ht="12.75">
      <c r="J39" s="7"/>
      <c r="K39" s="6"/>
    </row>
    <row r="40" spans="10:11" ht="12.75">
      <c r="J40" s="7"/>
      <c r="K40" s="6"/>
    </row>
    <row r="41" spans="10:11" ht="12.75">
      <c r="J41" s="7"/>
      <c r="K41" s="6"/>
    </row>
    <row r="42" spans="10:11" ht="12.75">
      <c r="J42" s="7"/>
      <c r="K42" s="6"/>
    </row>
  </sheetData>
  <mergeCells count="5">
    <mergeCell ref="B4:B8"/>
    <mergeCell ref="V4:V8"/>
    <mergeCell ref="W4:W8"/>
    <mergeCell ref="X4:X8"/>
    <mergeCell ref="H7:I7"/>
  </mergeCells>
  <conditionalFormatting sqref="K10:S24">
    <cfRule type="cellIs" priority="1" dxfId="0" operator="equal" stopIfTrue="1">
      <formula>K$7</formula>
    </cfRule>
  </conditionalFormatting>
  <printOptions gridLines="1" horizontalCentered="1"/>
  <pageMargins left="0.3541666666666667" right="0.3541666666666667" top="0.19652777777777777" bottom="0.19652777777777777" header="0.5118055555555556" footer="0.5118055555555556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2009-04-08T10:39:25Z</cp:lastPrinted>
  <dcterms:created xsi:type="dcterms:W3CDTF">2009-03-30T21:28:52Z</dcterms:created>
  <dcterms:modified xsi:type="dcterms:W3CDTF">2009-04-08T10:42:57Z</dcterms:modified>
  <cp:category/>
  <cp:version/>
  <cp:contentType/>
  <cp:contentStatus/>
</cp:coreProperties>
</file>