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624" activeTab="0"/>
  </bookViews>
  <sheets>
    <sheet name="TRAIL" sheetId="1" r:id="rId1"/>
  </sheets>
  <definedNames>
    <definedName name="Excel_BuiltIn_Print_Area_2">#REF!</definedName>
    <definedName name="Excel_BuiltIn_Print_Titles_1_1">'TRAIL'!$A$7:$IK$8</definedName>
    <definedName name="_xlnm.Print_Titles" localSheetId="0">'TRAIL'!$7:$8</definedName>
  </definedNames>
  <calcPr fullCalcOnLoad="1"/>
</workbook>
</file>

<file path=xl/sharedStrings.xml><?xml version="1.0" encoding="utf-8"?>
<sst xmlns="http://schemas.openxmlformats.org/spreadsheetml/2006/main" count="172" uniqueCount="47">
  <si>
    <t>Wheelchair user</t>
  </si>
  <si>
    <t>Punti</t>
  </si>
  <si>
    <t>Tempo Corretto</t>
  </si>
  <si>
    <t>Penalità</t>
  </si>
  <si>
    <t>Tempo</t>
  </si>
  <si>
    <t>time</t>
  </si>
  <si>
    <t>Nome</t>
  </si>
  <si>
    <t>Partenza</t>
  </si>
  <si>
    <t>Arrivo</t>
  </si>
  <si>
    <t>T1</t>
  </si>
  <si>
    <t>C</t>
  </si>
  <si>
    <t>A</t>
  </si>
  <si>
    <t>w</t>
  </si>
  <si>
    <t>B</t>
  </si>
  <si>
    <t>Count of correct answers</t>
  </si>
  <si>
    <t>Count of all completed answers</t>
  </si>
  <si>
    <t>Percent incorrect answers</t>
  </si>
  <si>
    <t>Sartor Stefano</t>
  </si>
  <si>
    <t>Millin Zaira</t>
  </si>
  <si>
    <t>Marescutti Michele</t>
  </si>
  <si>
    <t>IC Lizier Travesio</t>
  </si>
  <si>
    <t>Bance Parfait</t>
  </si>
  <si>
    <t>Partenio Spilimbergo</t>
  </si>
  <si>
    <t>Scuola</t>
  </si>
  <si>
    <t>Passanisi Mattia</t>
  </si>
  <si>
    <t>Scorbolo Stefano</t>
  </si>
  <si>
    <t>Cedarmas Mattia</t>
  </si>
  <si>
    <t>Predan Michela</t>
  </si>
  <si>
    <t>Valoppi Mirco</t>
  </si>
  <si>
    <t>Bacchia Iader</t>
  </si>
  <si>
    <t>Serra Teresa</t>
  </si>
  <si>
    <t>Maniago</t>
  </si>
  <si>
    <t>Piccoli Cividale</t>
  </si>
  <si>
    <t>IC San Pietro</t>
  </si>
  <si>
    <t>IC Sedegliano</t>
  </si>
  <si>
    <t>IC Roiano Gretta</t>
  </si>
  <si>
    <t>Lozer Torre</t>
  </si>
  <si>
    <t>PN</t>
  </si>
  <si>
    <t>UD</t>
  </si>
  <si>
    <t>TS</t>
  </si>
  <si>
    <t>FC</t>
  </si>
  <si>
    <t>GSS Fase Regionali Friuli Venezia Giulia</t>
  </si>
  <si>
    <t>Valeriano - Pinzano al Tagliamento (PN)  04/05/2009</t>
  </si>
  <si>
    <t>Prov</t>
  </si>
  <si>
    <t>a</t>
  </si>
  <si>
    <t>b</t>
  </si>
  <si>
    <t>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</si>
</sst>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1" fontId="7" fillId="0" borderId="6" xfId="17" applyNumberFormat="1" applyFont="1" applyFill="1" applyBorder="1" applyAlignment="1" applyProtection="1">
      <alignment/>
      <protection/>
    </xf>
    <xf numFmtId="1" fontId="7" fillId="0" borderId="7" xfId="17" applyNumberFormat="1" applyFont="1" applyFill="1" applyBorder="1" applyAlignment="1" applyProtection="1">
      <alignment/>
      <protection/>
    </xf>
    <xf numFmtId="1" fontId="7" fillId="0" borderId="8" xfId="17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textRotation="90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left" textRotation="90"/>
    </xf>
    <xf numFmtId="0" fontId="3" fillId="0" borderId="0" xfId="0" applyFont="1" applyBorder="1" applyAlignment="1">
      <alignment textRotation="90"/>
    </xf>
    <xf numFmtId="16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workbookViewId="0" topLeftCell="A1">
      <pane ySplit="8" topLeftCell="BM9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2" width="0" style="0" hidden="1" customWidth="1"/>
    <col min="3" max="3" width="17.00390625" style="0" customWidth="1"/>
    <col min="4" max="4" width="3.7109375" style="0" customWidth="1"/>
    <col min="5" max="5" width="18.28125" style="0" customWidth="1"/>
    <col min="6" max="6" width="5.57421875" style="0" customWidth="1"/>
    <col min="7" max="7" width="4.421875" style="2" customWidth="1"/>
    <col min="8" max="8" width="8.7109375" style="1" customWidth="1"/>
    <col min="9" max="9" width="7.7109375" style="1" customWidth="1"/>
    <col min="10" max="10" width="4.57421875" style="2" customWidth="1"/>
    <col min="11" max="11" width="3.7109375" style="3" customWidth="1"/>
    <col min="12" max="19" width="3.7109375" style="0" customWidth="1"/>
    <col min="20" max="20" width="4.57421875" style="2" customWidth="1"/>
    <col min="21" max="21" width="6.00390625" style="0" customWidth="1"/>
    <col min="22" max="22" width="4.8515625" style="0" customWidth="1"/>
    <col min="23" max="23" width="3.8515625" style="0" customWidth="1"/>
    <col min="24" max="24" width="9.421875" style="0" customWidth="1"/>
    <col min="25" max="25" width="3.00390625" style="0" customWidth="1"/>
  </cols>
  <sheetData>
    <row r="1" spans="3:25" ht="33.75" customHeight="1">
      <c r="C1" s="44" t="s">
        <v>41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3:25" ht="21.75" customHeight="1">
      <c r="C2" s="46" t="s">
        <v>42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3:25" ht="16.5" customHeigh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2:25" ht="27" customHeight="1">
      <c r="B4" s="49" t="s">
        <v>0</v>
      </c>
      <c r="C4" s="48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7"/>
      <c r="X4" s="50" t="s">
        <v>2</v>
      </c>
      <c r="Y4" s="51" t="s">
        <v>3</v>
      </c>
    </row>
    <row r="5" spans="2:25" ht="15.75">
      <c r="B5" s="49"/>
      <c r="C5" s="6"/>
      <c r="D5" s="6"/>
      <c r="E5" s="7"/>
      <c r="F5" s="7"/>
      <c r="G5" s="42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38"/>
      <c r="X5" s="50"/>
      <c r="Y5" s="51"/>
    </row>
    <row r="6" spans="2:25" ht="15" customHeight="1">
      <c r="B6" s="49"/>
      <c r="C6" s="10"/>
      <c r="D6" s="10"/>
      <c r="E6" s="5"/>
      <c r="F6" s="5"/>
      <c r="G6" s="5"/>
      <c r="H6" s="11"/>
      <c r="I6" s="11"/>
      <c r="K6" s="12"/>
      <c r="L6" s="13"/>
      <c r="U6" s="4"/>
      <c r="W6" s="49" t="s">
        <v>1</v>
      </c>
      <c r="X6" s="50"/>
      <c r="Y6" s="51"/>
    </row>
    <row r="7" spans="2:25" ht="12.75" customHeight="1">
      <c r="B7" s="49"/>
      <c r="H7" s="52" t="s">
        <v>4</v>
      </c>
      <c r="I7" s="52"/>
      <c r="J7" s="5"/>
      <c r="K7" s="2" t="s">
        <v>11</v>
      </c>
      <c r="L7" s="2" t="s">
        <v>11</v>
      </c>
      <c r="M7" s="2" t="s">
        <v>13</v>
      </c>
      <c r="N7" s="2" t="s">
        <v>10</v>
      </c>
      <c r="O7" s="2" t="s">
        <v>13</v>
      </c>
      <c r="P7" s="2" t="s">
        <v>13</v>
      </c>
      <c r="Q7" s="2" t="s">
        <v>11</v>
      </c>
      <c r="R7" s="2" t="s">
        <v>11</v>
      </c>
      <c r="S7" s="2" t="s">
        <v>10</v>
      </c>
      <c r="T7" s="2" t="s">
        <v>10</v>
      </c>
      <c r="U7" s="14" t="s">
        <v>5</v>
      </c>
      <c r="W7" s="53"/>
      <c r="X7" s="50"/>
      <c r="Y7" s="51"/>
    </row>
    <row r="8" spans="1:25" ht="12.75">
      <c r="A8" s="15"/>
      <c r="B8" s="49"/>
      <c r="C8" s="15" t="s">
        <v>6</v>
      </c>
      <c r="D8" s="15"/>
      <c r="E8" s="15" t="s">
        <v>23</v>
      </c>
      <c r="F8" s="15" t="s">
        <v>43</v>
      </c>
      <c r="G8" s="15"/>
      <c r="H8" s="16" t="s">
        <v>7</v>
      </c>
      <c r="I8" s="16" t="s">
        <v>8</v>
      </c>
      <c r="J8" s="17"/>
      <c r="K8" s="17">
        <v>1</v>
      </c>
      <c r="L8" s="14">
        <v>2</v>
      </c>
      <c r="M8" s="14">
        <v>3</v>
      </c>
      <c r="N8" s="14">
        <v>4</v>
      </c>
      <c r="O8" s="14">
        <v>5</v>
      </c>
      <c r="P8" s="14">
        <v>6</v>
      </c>
      <c r="Q8" s="14">
        <v>7</v>
      </c>
      <c r="R8" s="14">
        <v>8</v>
      </c>
      <c r="S8" s="14">
        <v>9</v>
      </c>
      <c r="T8" s="14" t="s">
        <v>9</v>
      </c>
      <c r="U8" s="14">
        <v>1</v>
      </c>
      <c r="W8" s="53"/>
      <c r="X8" s="50"/>
      <c r="Y8" s="51"/>
    </row>
    <row r="9" spans="10:11" ht="12.75">
      <c r="J9" s="5"/>
      <c r="K9" s="4"/>
    </row>
    <row r="10" spans="3:24" ht="12.75">
      <c r="C10" s="41" t="s">
        <v>26</v>
      </c>
      <c r="D10" s="19">
        <v>1</v>
      </c>
      <c r="E10" s="40" t="s">
        <v>32</v>
      </c>
      <c r="F10" s="39" t="s">
        <v>38</v>
      </c>
      <c r="I10"/>
      <c r="J10"/>
      <c r="K10" s="2" t="s">
        <v>44</v>
      </c>
      <c r="L10" s="2" t="s">
        <v>44</v>
      </c>
      <c r="M10" s="2" t="s">
        <v>45</v>
      </c>
      <c r="N10" s="2" t="s">
        <v>46</v>
      </c>
      <c r="O10" s="2" t="s">
        <v>45</v>
      </c>
      <c r="P10" s="2" t="s">
        <v>45</v>
      </c>
      <c r="Q10" s="2" t="s">
        <v>44</v>
      </c>
      <c r="R10" s="2" t="s">
        <v>44</v>
      </c>
      <c r="S10" s="2" t="s">
        <v>46</v>
      </c>
      <c r="T10" s="2" t="s">
        <v>46</v>
      </c>
      <c r="U10" s="2">
        <v>4.98</v>
      </c>
      <c r="W10" s="21">
        <f>IF($K$7=K10,1,0)+IF($L$7=L10,1,0)+IF($M$7=M10,1,0)+IF($N$7=N10,1,0)+IF($O$7=O10,1,0)+IF($P$7=P10,1,0)+IF($Q$7=Q10,1,0)+IF($R$7=R10,1,0)+IF($S$7=S10,1,0)+IF($T$7=T10,1,0)+Y10</f>
        <v>10</v>
      </c>
      <c r="X10" s="21">
        <f>U10+(IF($T$7=$T10,0,60))</f>
        <v>4.98</v>
      </c>
    </row>
    <row r="11" spans="1:24" ht="12" customHeight="1">
      <c r="A11">
        <v>36</v>
      </c>
      <c r="C11" s="40" t="s">
        <v>27</v>
      </c>
      <c r="D11" s="19">
        <v>2</v>
      </c>
      <c r="E11" s="40" t="s">
        <v>33</v>
      </c>
      <c r="F11" s="39" t="s">
        <v>38</v>
      </c>
      <c r="H11" s="22"/>
      <c r="I11"/>
      <c r="J11"/>
      <c r="K11" s="2" t="s">
        <v>44</v>
      </c>
      <c r="L11" s="2" t="s">
        <v>44</v>
      </c>
      <c r="M11" s="2" t="s">
        <v>45</v>
      </c>
      <c r="N11" s="2" t="s">
        <v>46</v>
      </c>
      <c r="O11" s="2" t="s">
        <v>45</v>
      </c>
      <c r="P11" s="2" t="s">
        <v>45</v>
      </c>
      <c r="Q11" s="2" t="s">
        <v>44</v>
      </c>
      <c r="R11" s="2" t="s">
        <v>44</v>
      </c>
      <c r="S11" s="2" t="s">
        <v>46</v>
      </c>
      <c r="T11" s="2" t="s">
        <v>46</v>
      </c>
      <c r="U11" s="2">
        <v>14.22</v>
      </c>
      <c r="W11" s="21">
        <f>IF($K$7=K11,1,0)+IF($L$7=L11,1,0)+IF($M$7=M11,1,0)+IF($N$7=N11,1,0)+IF($O$7=O11,1,0)+IF($P$7=P11,1,0)+IF($Q$7=Q11,1,0)+IF($R$7=R11,1,0)+IF($S$7=S11,1,0)+IF($T$7=T11,1,0)+Y11</f>
        <v>10</v>
      </c>
      <c r="X11" s="21">
        <f>U11+(IF($T$7=$T11,0,60))</f>
        <v>14.22</v>
      </c>
    </row>
    <row r="12" spans="1:24" ht="12.75" customHeight="1">
      <c r="A12" s="21">
        <f>A11+1</f>
        <v>37</v>
      </c>
      <c r="C12" s="40" t="s">
        <v>24</v>
      </c>
      <c r="D12" s="19">
        <f>1+D11</f>
        <v>3</v>
      </c>
      <c r="E12" s="40" t="s">
        <v>36</v>
      </c>
      <c r="F12" s="39" t="s">
        <v>37</v>
      </c>
      <c r="G12" s="2" t="s">
        <v>40</v>
      </c>
      <c r="I12"/>
      <c r="J12" s="24"/>
      <c r="K12" s="2" t="s">
        <v>44</v>
      </c>
      <c r="L12" s="2" t="s">
        <v>44</v>
      </c>
      <c r="M12" s="2" t="s">
        <v>45</v>
      </c>
      <c r="N12" s="2" t="s">
        <v>46</v>
      </c>
      <c r="O12" s="2" t="s">
        <v>45</v>
      </c>
      <c r="P12" s="2" t="s">
        <v>45</v>
      </c>
      <c r="Q12" s="2" t="s">
        <v>44</v>
      </c>
      <c r="R12" s="2" t="s">
        <v>45</v>
      </c>
      <c r="S12" s="2" t="s">
        <v>46</v>
      </c>
      <c r="T12" s="2" t="s">
        <v>46</v>
      </c>
      <c r="U12" s="2">
        <v>5.48</v>
      </c>
      <c r="W12" s="21">
        <f>IF($K$7=K12,1,0)+IF($L$7=L12,1,0)+IF($M$7=M12,1,0)+IF($N$7=N12,1,0)+IF($O$7=O12,1,0)+IF($P$7=P12,1,0)+IF($Q$7=Q12,1,0)+IF($R$7=R12,1,0)+IF($S$7=S12,1,0)+IF($T$7=T12,1,0)+Y12</f>
        <v>9</v>
      </c>
      <c r="X12" s="21">
        <f>U12+(IF($T$7=$T12,0,60))</f>
        <v>5.48</v>
      </c>
    </row>
    <row r="13" spans="1:24" ht="12.75">
      <c r="A13">
        <v>5</v>
      </c>
      <c r="B13" t="s">
        <v>12</v>
      </c>
      <c r="C13" s="40" t="s">
        <v>28</v>
      </c>
      <c r="D13" s="19">
        <f>1+D12</f>
        <v>4</v>
      </c>
      <c r="E13" s="40" t="s">
        <v>34</v>
      </c>
      <c r="F13" s="39" t="s">
        <v>38</v>
      </c>
      <c r="H13" s="22"/>
      <c r="I13"/>
      <c r="J13"/>
      <c r="K13" s="2" t="s">
        <v>44</v>
      </c>
      <c r="L13" s="2" t="s">
        <v>44</v>
      </c>
      <c r="M13" s="2" t="s">
        <v>45</v>
      </c>
      <c r="N13" s="2" t="s">
        <v>46</v>
      </c>
      <c r="O13" s="2" t="s">
        <v>45</v>
      </c>
      <c r="P13" s="2" t="s">
        <v>45</v>
      </c>
      <c r="Q13" s="2" t="s">
        <v>44</v>
      </c>
      <c r="R13" s="2" t="s">
        <v>44</v>
      </c>
      <c r="S13" s="2" t="s">
        <v>46</v>
      </c>
      <c r="T13" s="2" t="s">
        <v>45</v>
      </c>
      <c r="U13" s="2">
        <v>12.48</v>
      </c>
      <c r="W13" s="21">
        <f>IF($K$7=K13,1,0)+IF($L$7=L13,1,0)+IF($M$7=M13,1,0)+IF($N$7=N13,1,0)+IF($O$7=O13,1,0)+IF($P$7=P13,1,0)+IF($Q$7=Q13,1,0)+IF($R$7=R13,1,0)+IF($S$7=S13,1,0)+IF($T$7=T13,1,0)+Y13</f>
        <v>9</v>
      </c>
      <c r="X13" s="21">
        <f>U13+(IF($T$7=$T13,0,60))</f>
        <v>72.48</v>
      </c>
    </row>
    <row r="14" spans="1:24" ht="14.25" customHeight="1">
      <c r="A14" s="21">
        <f>A13+1</f>
        <v>6</v>
      </c>
      <c r="C14" s="40" t="s">
        <v>25</v>
      </c>
      <c r="D14" s="19">
        <f>1+D13</f>
        <v>5</v>
      </c>
      <c r="E14" s="40" t="s">
        <v>32</v>
      </c>
      <c r="F14" s="39" t="s">
        <v>38</v>
      </c>
      <c r="H14" s="22"/>
      <c r="I14"/>
      <c r="J14"/>
      <c r="K14" s="2" t="s">
        <v>45</v>
      </c>
      <c r="L14" s="2" t="s">
        <v>44</v>
      </c>
      <c r="M14" s="2" t="s">
        <v>45</v>
      </c>
      <c r="N14" s="2" t="s">
        <v>46</v>
      </c>
      <c r="O14" s="2" t="s">
        <v>45</v>
      </c>
      <c r="P14" s="2" t="s">
        <v>45</v>
      </c>
      <c r="Q14" s="2" t="s">
        <v>44</v>
      </c>
      <c r="R14" s="2" t="s">
        <v>44</v>
      </c>
      <c r="S14" s="2" t="s">
        <v>46</v>
      </c>
      <c r="T14" s="2" t="s">
        <v>46</v>
      </c>
      <c r="U14" s="2">
        <v>18.71</v>
      </c>
      <c r="W14" s="21">
        <f>IF($K$7=K14,1,0)+IF($L$7=L14,1,0)+IF($M$7=M14,1,0)+IF($N$7=N14,1,0)+IF($O$7=O14,1,0)+IF($P$7=P14,1,0)+IF($Q$7=Q14,1,0)+IF($R$7=R14,1,0)+IF($S$7=S14,1,0)+IF($T$7=T14,1,0)+Y14</f>
        <v>9</v>
      </c>
      <c r="X14" s="21">
        <f>U14+(IF($T$7=$T14,0,60))</f>
        <v>18.71</v>
      </c>
    </row>
    <row r="15" spans="1:24" ht="12.75">
      <c r="A15">
        <v>24</v>
      </c>
      <c r="C15" s="40" t="s">
        <v>18</v>
      </c>
      <c r="D15" s="19">
        <v>6</v>
      </c>
      <c r="E15" s="40" t="s">
        <v>20</v>
      </c>
      <c r="F15" s="39" t="s">
        <v>37</v>
      </c>
      <c r="I15"/>
      <c r="J15"/>
      <c r="K15" s="2" t="s">
        <v>44</v>
      </c>
      <c r="L15" s="2" t="s">
        <v>45</v>
      </c>
      <c r="M15" s="2" t="s">
        <v>45</v>
      </c>
      <c r="N15" s="2" t="s">
        <v>46</v>
      </c>
      <c r="O15" s="2" t="s">
        <v>45</v>
      </c>
      <c r="P15" s="2" t="s">
        <v>45</v>
      </c>
      <c r="Q15" s="2" t="s">
        <v>44</v>
      </c>
      <c r="R15" s="2" t="s">
        <v>44</v>
      </c>
      <c r="S15" s="2" t="s">
        <v>46</v>
      </c>
      <c r="T15" s="2" t="s">
        <v>46</v>
      </c>
      <c r="U15" s="2">
        <v>21.04</v>
      </c>
      <c r="W15" s="21">
        <f>IF($K$7=K15,1,0)+IF($L$7=L15,1,0)+IF($M$7=M15,1,0)+IF($N$7=N15,1,0)+IF($O$7=O15,1,0)+IF($P$7=P15,1,0)+IF($Q$7=Q15,1,0)+IF($R$7=R15,1,0)+IF($S$7=S15,1,0)+IF($T$7=T15,1,0)+Y15</f>
        <v>9</v>
      </c>
      <c r="X15" s="21">
        <f>U15+(IF($T$7=$T15,0,60))</f>
        <v>21.04</v>
      </c>
    </row>
    <row r="16" spans="1:25" ht="12.75">
      <c r="A16" s="21">
        <f>A15+1</f>
        <v>25</v>
      </c>
      <c r="C16" s="40" t="s">
        <v>21</v>
      </c>
      <c r="D16" s="19">
        <v>7</v>
      </c>
      <c r="E16" s="40" t="s">
        <v>22</v>
      </c>
      <c r="F16" s="39" t="s">
        <v>37</v>
      </c>
      <c r="I16"/>
      <c r="J16"/>
      <c r="K16" s="2" t="s">
        <v>44</v>
      </c>
      <c r="L16" s="2" t="s">
        <v>44</v>
      </c>
      <c r="M16" s="2" t="s">
        <v>45</v>
      </c>
      <c r="N16" s="2" t="s">
        <v>46</v>
      </c>
      <c r="O16" s="2" t="s">
        <v>45</v>
      </c>
      <c r="P16" s="2" t="s">
        <v>45</v>
      </c>
      <c r="Q16" s="2" t="s">
        <v>44</v>
      </c>
      <c r="R16" s="2" t="s">
        <v>44</v>
      </c>
      <c r="S16" s="2" t="s">
        <v>45</v>
      </c>
      <c r="T16" s="2" t="s">
        <v>45</v>
      </c>
      <c r="U16" s="2">
        <v>4</v>
      </c>
      <c r="W16" s="21">
        <f>IF($K$7=K16,1,0)+IF($L$7=L16,1,0)+IF($M$7=M16,1,0)+IF($N$7=N16,1,0)+IF($O$7=O16,1,0)+IF($P$7=P16,1,0)+IF($Q$7=Q16,1,0)+IF($R$7=R16,1,0)+IF($S$7=S16,1,0)+IF($T$7=T16,1,0)+Y16</f>
        <v>8</v>
      </c>
      <c r="X16" s="21">
        <f>U16+(IF($T$7=$T16,0,60))</f>
        <v>64</v>
      </c>
      <c r="Y16" s="2"/>
    </row>
    <row r="17" spans="1:24" ht="12.75">
      <c r="A17">
        <v>24</v>
      </c>
      <c r="C17" s="40" t="s">
        <v>17</v>
      </c>
      <c r="D17" s="19">
        <f>1+D16</f>
        <v>8</v>
      </c>
      <c r="E17" s="40" t="s">
        <v>31</v>
      </c>
      <c r="F17" s="39" t="s">
        <v>37</v>
      </c>
      <c r="I17"/>
      <c r="J17" s="24"/>
      <c r="K17" s="2" t="s">
        <v>44</v>
      </c>
      <c r="L17" s="2" t="s">
        <v>44</v>
      </c>
      <c r="M17" s="2" t="s">
        <v>45</v>
      </c>
      <c r="N17" s="2" t="s">
        <v>46</v>
      </c>
      <c r="O17" s="2" t="s">
        <v>45</v>
      </c>
      <c r="P17" s="2" t="s">
        <v>45</v>
      </c>
      <c r="Q17" s="2" t="s">
        <v>44</v>
      </c>
      <c r="R17" s="2" t="s">
        <v>45</v>
      </c>
      <c r="S17" s="2" t="s">
        <v>44</v>
      </c>
      <c r="T17" s="2" t="s">
        <v>46</v>
      </c>
      <c r="U17" s="2">
        <v>4.99</v>
      </c>
      <c r="W17" s="21">
        <f>IF($K$7=K17,1,0)+IF($L$7=L17,1,0)+IF($M$7=M17,1,0)+IF($N$7=N17,1,0)+IF($O$7=O17,1,0)+IF($P$7=P17,1,0)+IF($Q$7=Q17,1,0)+IF($R$7=R17,1,0)+IF($S$7=S17,1,0)+IF($T$7=T17,1,0)+Y17</f>
        <v>8</v>
      </c>
      <c r="X17" s="21">
        <f>U17+(IF($T$7=$T17,0,60))</f>
        <v>4.99</v>
      </c>
    </row>
    <row r="18" spans="1:25" ht="12.75">
      <c r="A18" s="21">
        <f>A17+1</f>
        <v>25</v>
      </c>
      <c r="C18" s="40" t="s">
        <v>29</v>
      </c>
      <c r="D18" s="19">
        <f>1+D17</f>
        <v>9</v>
      </c>
      <c r="E18" s="40" t="s">
        <v>35</v>
      </c>
      <c r="F18" s="39" t="s">
        <v>39</v>
      </c>
      <c r="I18"/>
      <c r="J18"/>
      <c r="K18" s="2" t="s">
        <v>44</v>
      </c>
      <c r="L18" s="2" t="s">
        <v>44</v>
      </c>
      <c r="M18" s="2" t="s">
        <v>45</v>
      </c>
      <c r="N18" s="2" t="s">
        <v>46</v>
      </c>
      <c r="O18" s="2" t="s">
        <v>45</v>
      </c>
      <c r="P18" s="2" t="s">
        <v>45</v>
      </c>
      <c r="Q18" s="2" t="s">
        <v>44</v>
      </c>
      <c r="R18" s="2" t="s">
        <v>45</v>
      </c>
      <c r="S18" s="2" t="s">
        <v>45</v>
      </c>
      <c r="T18" s="2" t="s">
        <v>46</v>
      </c>
      <c r="U18" s="43">
        <v>7.63</v>
      </c>
      <c r="W18" s="21">
        <f>IF($K$7=K18,1,0)+IF($L$7=L18,1,0)+IF($M$7=M18,1,0)+IF($N$7=N18,1,0)+IF($O$7=O18,1,0)+IF($P$7=P18,1,0)+IF($Q$7=Q18,1,0)+IF($R$7=R18,1,0)+IF($S$7=S18,1,0)+IF($T$7=T18,1,0)+Y18</f>
        <v>8</v>
      </c>
      <c r="X18" s="21">
        <f>U18+(IF($T$7=$T18,0,60))</f>
        <v>7.63</v>
      </c>
      <c r="Y18" s="2"/>
    </row>
    <row r="19" spans="1:24" ht="12.75">
      <c r="A19">
        <v>38</v>
      </c>
      <c r="C19" s="40" t="s">
        <v>30</v>
      </c>
      <c r="D19" s="19">
        <f>1+D18</f>
        <v>10</v>
      </c>
      <c r="E19" s="40" t="s">
        <v>35</v>
      </c>
      <c r="F19" s="39" t="s">
        <v>39</v>
      </c>
      <c r="I19"/>
      <c r="J19"/>
      <c r="K19" s="2" t="s">
        <v>44</v>
      </c>
      <c r="L19" s="2" t="s">
        <v>44</v>
      </c>
      <c r="M19" s="2" t="s">
        <v>45</v>
      </c>
      <c r="N19" s="2" t="s">
        <v>46</v>
      </c>
      <c r="O19" s="2" t="s">
        <v>45</v>
      </c>
      <c r="P19" s="2" t="s">
        <v>45</v>
      </c>
      <c r="Q19" s="2" t="s">
        <v>44</v>
      </c>
      <c r="R19" s="2" t="s">
        <v>44</v>
      </c>
      <c r="S19" s="2" t="s">
        <v>45</v>
      </c>
      <c r="T19" s="2" t="s">
        <v>45</v>
      </c>
      <c r="U19" s="2">
        <v>9.06</v>
      </c>
      <c r="W19" s="21">
        <f>IF($K$7=K19,1,0)+IF($L$7=L19,1,0)+IF($M$7=M19,1,0)+IF($N$7=N19,1,0)+IF($O$7=O19,1,0)+IF($P$7=P19,1,0)+IF($Q$7=Q19,1,0)+IF($R$7=R19,1,0)+IF($S$7=S19,1,0)+IF($T$7=T19,1,0)+Y19</f>
        <v>8</v>
      </c>
      <c r="X19" s="21">
        <f>U19+(IF($T$7=$T19,0,60))</f>
        <v>69.06</v>
      </c>
    </row>
    <row r="20" spans="3:24" ht="12.75">
      <c r="C20" s="40" t="s">
        <v>19</v>
      </c>
      <c r="D20" s="19">
        <f>1+D19</f>
        <v>11</v>
      </c>
      <c r="E20" s="40" t="s">
        <v>20</v>
      </c>
      <c r="F20" s="39" t="s">
        <v>37</v>
      </c>
      <c r="I20"/>
      <c r="J20"/>
      <c r="K20" s="2" t="s">
        <v>44</v>
      </c>
      <c r="L20" s="2" t="s">
        <v>44</v>
      </c>
      <c r="M20" s="2" t="s">
        <v>44</v>
      </c>
      <c r="N20" s="2" t="s">
        <v>46</v>
      </c>
      <c r="O20" s="2" t="s">
        <v>44</v>
      </c>
      <c r="P20" s="2" t="s">
        <v>45</v>
      </c>
      <c r="Q20" s="2" t="s">
        <v>44</v>
      </c>
      <c r="R20" s="2" t="s">
        <v>45</v>
      </c>
      <c r="S20" s="2" t="s">
        <v>45</v>
      </c>
      <c r="T20" s="2" t="s">
        <v>44</v>
      </c>
      <c r="U20" s="2">
        <v>3.24</v>
      </c>
      <c r="W20" s="21">
        <f>IF($K$7=K20,1,0)+IF($L$7=L20,1,0)+IF($M$7=M20,1,0)+IF($N$7=N20,1,0)+IF($O$7=O20,1,0)+IF($P$7=P20,1,0)+IF($Q$7=Q20,1,0)+IF($R$7=R20,1,0)+IF($S$7=S20,1,0)+IF($T$7=T20,1,0)+Y20</f>
        <v>5</v>
      </c>
      <c r="X20" s="21">
        <f>U20+(IF($T$7=$T20,0,60))</f>
        <v>63.24</v>
      </c>
    </row>
    <row r="21" spans="3:24" ht="12.75">
      <c r="C21" s="37"/>
      <c r="D21" s="19"/>
      <c r="I21"/>
      <c r="J21" s="23"/>
      <c r="K21"/>
      <c r="W21" s="21">
        <f>IF($K$7=K21,1,0)+IF($L$7=L21,1,0)+IF($M$7=M21,1,0)+IF($N$7=N21,1,0)+IF($O$7=O21,1,0)+IF($P$7=P21,1,0)+IF($Q$7=Q21,1,0)+IF($R$7=R21,1,0)+IF($S$7=S21,1,0)+IF($T$7=T21,1,0)+Y21</f>
        <v>0</v>
      </c>
      <c r="X21" s="21">
        <f>U21+(IF($T$7=$T21,0,60))</f>
        <v>60</v>
      </c>
    </row>
    <row r="22" spans="3:24" ht="12.75">
      <c r="C22" s="37"/>
      <c r="D22" s="19"/>
      <c r="H22" s="22"/>
      <c r="I22"/>
      <c r="J22"/>
      <c r="K22" s="20"/>
      <c r="L22" s="20"/>
      <c r="M22" s="20"/>
      <c r="N22" s="20"/>
      <c r="O22" s="20"/>
      <c r="P22" s="20"/>
      <c r="Q22" s="20"/>
      <c r="R22" s="20"/>
      <c r="S22" s="20"/>
      <c r="T22" s="20"/>
      <c r="W22" s="21"/>
      <c r="X22" s="21"/>
    </row>
    <row r="23" spans="10:11" ht="12.75">
      <c r="J23" s="5"/>
      <c r="K23" s="4"/>
    </row>
    <row r="24" spans="3:22" ht="12.75">
      <c r="C24" s="18"/>
      <c r="E24" s="25" t="s">
        <v>14</v>
      </c>
      <c r="J24" s="26"/>
      <c r="K24" s="27">
        <f>COUNTIF(K9:K23,K7)</f>
        <v>10</v>
      </c>
      <c r="L24" s="28">
        <f>COUNTIF(L9:L23,L7)</f>
        <v>10</v>
      </c>
      <c r="M24" s="28">
        <f>COUNTIF(M9:M23,M7)</f>
        <v>10</v>
      </c>
      <c r="N24" s="28">
        <f>COUNTIF(N9:N23,N7)</f>
        <v>11</v>
      </c>
      <c r="O24" s="28">
        <f>COUNTIF(O9:O23,O7)</f>
        <v>10</v>
      </c>
      <c r="P24" s="28">
        <f>COUNTIF(P9:P23,P7)</f>
        <v>11</v>
      </c>
      <c r="Q24" s="28">
        <f>COUNTIF(Q9:Q23,Q7)</f>
        <v>11</v>
      </c>
      <c r="R24" s="28">
        <f>COUNTIF(R9:R23,R7)</f>
        <v>7</v>
      </c>
      <c r="S24" s="28">
        <f>COUNTIF(S9:S23,S7)</f>
        <v>6</v>
      </c>
      <c r="T24" s="26">
        <f>COUNTIF(T9:T23,T7)</f>
        <v>7</v>
      </c>
      <c r="V24" s="26">
        <f>SUM(J24:T24)</f>
        <v>93</v>
      </c>
    </row>
    <row r="25" spans="3:22" ht="12.75">
      <c r="C25" s="18"/>
      <c r="E25" s="25" t="s">
        <v>15</v>
      </c>
      <c r="J25" s="30"/>
      <c r="K25" s="29">
        <f aca="true" t="shared" si="0" ref="K25:T25">COUNTA(K9:K23)</f>
        <v>11</v>
      </c>
      <c r="L25" s="31">
        <f t="shared" si="0"/>
        <v>11</v>
      </c>
      <c r="M25" s="31">
        <f t="shared" si="0"/>
        <v>11</v>
      </c>
      <c r="N25" s="31">
        <f t="shared" si="0"/>
        <v>11</v>
      </c>
      <c r="O25" s="31">
        <f t="shared" si="0"/>
        <v>11</v>
      </c>
      <c r="P25" s="31">
        <f t="shared" si="0"/>
        <v>11</v>
      </c>
      <c r="Q25" s="31">
        <f t="shared" si="0"/>
        <v>11</v>
      </c>
      <c r="R25" s="31">
        <f>COUNTA(R9:R23)</f>
        <v>11</v>
      </c>
      <c r="S25" s="31">
        <f t="shared" si="0"/>
        <v>11</v>
      </c>
      <c r="T25" s="30">
        <f t="shared" si="0"/>
        <v>11</v>
      </c>
      <c r="V25" s="30">
        <f>SUM(J25:T25)</f>
        <v>110</v>
      </c>
    </row>
    <row r="26" spans="3:22" ht="12.75">
      <c r="C26" s="18"/>
      <c r="E26" s="13" t="s">
        <v>16</v>
      </c>
      <c r="J26" s="32"/>
      <c r="K26" s="33">
        <f aca="true" t="shared" si="1" ref="K26:T26">100*(K25-K24)/K25</f>
        <v>9.090909090909092</v>
      </c>
      <c r="L26" s="34">
        <f t="shared" si="1"/>
        <v>9.090909090909092</v>
      </c>
      <c r="M26" s="34">
        <f t="shared" si="1"/>
        <v>9.090909090909092</v>
      </c>
      <c r="N26" s="34">
        <f t="shared" si="1"/>
        <v>0</v>
      </c>
      <c r="O26" s="34">
        <f t="shared" si="1"/>
        <v>9.090909090909092</v>
      </c>
      <c r="P26" s="34">
        <f t="shared" si="1"/>
        <v>0</v>
      </c>
      <c r="Q26" s="34">
        <f t="shared" si="1"/>
        <v>0</v>
      </c>
      <c r="R26" s="34">
        <f t="shared" si="1"/>
        <v>36.36363636363637</v>
      </c>
      <c r="S26" s="34">
        <f t="shared" si="1"/>
        <v>45.45454545454545</v>
      </c>
      <c r="T26" s="32">
        <f t="shared" si="1"/>
        <v>36.36363636363637</v>
      </c>
      <c r="V26" s="32">
        <f>100*(V25-V24)/V25</f>
        <v>15.454545454545455</v>
      </c>
    </row>
    <row r="27" spans="3:20" ht="12.75">
      <c r="C27" s="18"/>
      <c r="J27" s="35"/>
      <c r="K27" s="35"/>
      <c r="T27" s="35"/>
    </row>
    <row r="28" spans="3:20" ht="12.75">
      <c r="C28" s="36"/>
      <c r="J28" s="35"/>
      <c r="K28" s="35"/>
      <c r="T28" s="35"/>
    </row>
    <row r="29" spans="3:20" ht="12.75">
      <c r="C29" s="36"/>
      <c r="J29" s="35"/>
      <c r="K29" s="35"/>
      <c r="T29" s="35"/>
    </row>
    <row r="30" spans="10:11" ht="12.75">
      <c r="J30" s="5"/>
      <c r="K30" s="4"/>
    </row>
    <row r="31" spans="10:11" ht="12.75">
      <c r="J31" s="5"/>
      <c r="K31" s="4"/>
    </row>
    <row r="32" spans="10:11" ht="12.75">
      <c r="J32" s="5"/>
      <c r="K32" s="4"/>
    </row>
    <row r="33" spans="10:11" ht="12.75">
      <c r="J33" s="5"/>
      <c r="K33" s="4"/>
    </row>
    <row r="34" spans="10:11" ht="12.75">
      <c r="J34" s="5"/>
      <c r="K34" s="4"/>
    </row>
    <row r="35" spans="10:11" ht="12.75">
      <c r="J35" s="5"/>
      <c r="K35" s="4"/>
    </row>
    <row r="36" spans="10:11" ht="12.75">
      <c r="J36" s="5"/>
      <c r="K36" s="4"/>
    </row>
    <row r="37" spans="10:11" ht="12.75">
      <c r="J37" s="5"/>
      <c r="K37" s="4"/>
    </row>
    <row r="38" spans="10:11" ht="12.75">
      <c r="J38" s="5"/>
      <c r="K38" s="4"/>
    </row>
    <row r="39" spans="10:11" ht="12.75">
      <c r="J39" s="5"/>
      <c r="K39" s="4"/>
    </row>
    <row r="40" spans="10:11" ht="12.75">
      <c r="J40" s="5"/>
      <c r="K40" s="4"/>
    </row>
  </sheetData>
  <mergeCells count="9">
    <mergeCell ref="B4:B8"/>
    <mergeCell ref="X4:X8"/>
    <mergeCell ref="Y4:Y8"/>
    <mergeCell ref="H7:I7"/>
    <mergeCell ref="W6:W8"/>
    <mergeCell ref="C1:Y1"/>
    <mergeCell ref="C2:Y2"/>
    <mergeCell ref="C3:Y3"/>
    <mergeCell ref="C4:W4"/>
  </mergeCells>
  <conditionalFormatting sqref="K10:T22">
    <cfRule type="cellIs" priority="1" dxfId="0" operator="equal" stopIfTrue="1">
      <formula>K$7</formula>
    </cfRule>
  </conditionalFormatting>
  <printOptions gridLines="1" horizontalCentered="1"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Fox</cp:lastModifiedBy>
  <cp:lastPrinted>2009-05-04T11:00:15Z</cp:lastPrinted>
  <dcterms:created xsi:type="dcterms:W3CDTF">2009-03-30T21:28:52Z</dcterms:created>
  <dcterms:modified xsi:type="dcterms:W3CDTF">2009-05-04T11:00:18Z</dcterms:modified>
  <cp:category/>
  <cp:version/>
  <cp:contentType/>
  <cp:contentStatus/>
</cp:coreProperties>
</file>